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Limites de Consistencia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<sst xmlns="http://schemas.openxmlformats.org/spreadsheetml/2006/main" count="50" uniqueCount="44">
  <si>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U.L.A.</t>
  </si>
  <si>
    <t xml:space="preserve">FACULTAD DE INGENIERÍA </t>
  </si>
  <si>
    <t xml:space="preserve">DPTO. DE VÍAS - LAB, MECÁNICA DE SUELOS Y PAVIMENTOS </t>
  </si>
  <si>
    <t xml:space="preserve">DENSIDAD RELATIVA </t>
  </si>
  <si>
    <t xml:space="preserve">OBRA: </t>
  </si>
  <si>
    <t xml:space="preserve">Construcción de carreteras la Ranchería </t>
  </si>
  <si>
    <t>SITUACIÓN:</t>
  </si>
  <si>
    <t xml:space="preserve">Lagunillas estado Mérida. </t>
  </si>
  <si>
    <t xml:space="preserve">PROGRESIVA: </t>
  </si>
  <si>
    <t>6+825,000</t>
  </si>
  <si>
    <t xml:space="preserve">PERFORACIÓN: </t>
  </si>
  <si>
    <t>CALICATA Nº</t>
  </si>
  <si>
    <t>C3M1</t>
  </si>
  <si>
    <t xml:space="preserve">Nº LABORATORIO: </t>
  </si>
  <si>
    <t xml:space="preserve">WTh , gr </t>
  </si>
  <si>
    <t xml:space="preserve">WTs , gr </t>
  </si>
  <si>
    <t xml:space="preserve">W CAPSULA </t>
  </si>
  <si>
    <t xml:space="preserve">W SECO , gr </t>
  </si>
  <si>
    <r>
      <t xml:space="preserve">W </t>
    </r>
    <r>
      <rPr>
        <sz val="10"/>
        <rFont val="Arial"/>
        <family val="2"/>
      </rPr>
      <t>ω</t>
    </r>
  </si>
  <si>
    <t xml:space="preserve"> ω , (%) </t>
  </si>
  <si>
    <t xml:space="preserve">Nº DE CAIDAS </t>
  </si>
  <si>
    <t xml:space="preserve">Nº DE CAPSULA </t>
  </si>
  <si>
    <t xml:space="preserve">LIMITE LIQUIDO </t>
  </si>
  <si>
    <t xml:space="preserve">LIMITE PLASTICO </t>
  </si>
  <si>
    <t xml:space="preserve">LIMITE DE CONTRACCION </t>
  </si>
  <si>
    <t xml:space="preserve">V1= V CAPSULA </t>
  </si>
  <si>
    <t xml:space="preserve">V2= V SECO </t>
  </si>
  <si>
    <t>L.C, (%)</t>
  </si>
  <si>
    <t>(P.R.A.)</t>
  </si>
  <si>
    <t>E61</t>
  </si>
  <si>
    <t>LL:</t>
  </si>
  <si>
    <t xml:space="preserve">LP: </t>
  </si>
  <si>
    <t>LC</t>
  </si>
  <si>
    <t xml:space="preserve">IP: </t>
  </si>
  <si>
    <t>IC:</t>
  </si>
  <si>
    <t xml:space="preserve">TIPO DE SUELO: </t>
  </si>
  <si>
    <t xml:space="preserve">Diametro cm </t>
  </si>
  <si>
    <t>H prom cm</t>
  </si>
  <si>
    <t>A=</t>
  </si>
  <si>
    <t>B=</t>
  </si>
  <si>
    <r>
      <t xml:space="preserve">Ll = </t>
    </r>
    <r>
      <rPr>
        <sz val="10"/>
        <color indexed="10"/>
        <rFont val="Arial"/>
        <family val="2"/>
      </rPr>
      <t>A</t>
    </r>
    <r>
      <rPr>
        <sz val="10"/>
        <rFont val="Arial"/>
        <family val="0"/>
      </rPr>
      <t>*Ln(x)+</t>
    </r>
    <r>
      <rPr>
        <sz val="10"/>
        <color indexed="10"/>
        <rFont val="Arial"/>
        <family val="2"/>
      </rPr>
      <t>B</t>
    </r>
  </si>
  <si>
    <t xml:space="preserve">DATOS </t>
  </si>
  <si>
    <t xml:space="preserve">RESULTADOS </t>
  </si>
  <si>
    <t>???????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</si>
</sst>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00"/>
    <numFmt numFmtId="174" formatCode="0.00000000"/>
    <numFmt numFmtId="175" formatCode="0.000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1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.75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78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3" borderId="9" xfId="0" applyFont="1" applyFill="1" applyBorder="1" applyAlignment="1">
      <alignment wrapText="1"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right"/>
    </xf>
    <xf numFmtId="180" fontId="0" fillId="0" borderId="9" xfId="0" applyNumberFormat="1" applyBorder="1" applyAlignment="1">
      <alignment horizontal="left"/>
    </xf>
    <xf numFmtId="0" fontId="4" fillId="0" borderId="9" xfId="0" applyFont="1" applyBorder="1" applyAlignment="1">
      <alignment/>
    </xf>
    <xf numFmtId="0" fontId="0" fillId="2" borderId="0" xfId="0" applyFill="1" applyAlignment="1">
      <alignment/>
    </xf>
    <xf numFmtId="180" fontId="0" fillId="2" borderId="9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LÍMITE LÍQUIDO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7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25"/>
          <c:w val="0.80375"/>
          <c:h val="0.6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Ll= </a:t>
                    </a: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-1,3242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Ln(x) + </a:t>
                    </a: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34,595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'Limites de Consistencia'!$B$9:$D$9</c:f>
              <c:numCache/>
            </c:numRef>
          </c:xVal>
          <c:yVal>
            <c:numRef>
              <c:f>'Limites de Consistencia'!$B$16:$D$16</c:f>
              <c:numCache/>
            </c:numRef>
          </c:yVal>
          <c:smooth val="0"/>
        </c:ser>
        <c:axId val="3829891"/>
        <c:axId val="34469020"/>
      </c:scatterChart>
      <c:valAx>
        <c:axId val="3829891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DE GOLPES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4469020"/>
        <c:crosses val="autoZero"/>
        <c:crossBetween val="midCat"/>
        <c:dispUnits/>
      </c:val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HUMEDAD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98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0.52125</cdr:y>
    </cdr:from>
    <cdr:to>
      <cdr:x>0.45425</cdr:x>
      <cdr:y>0.5465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1847850"/>
          <a:ext cx="762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85725</xdr:rowOff>
    </xdr:from>
    <xdr:to>
      <xdr:col>6</xdr:col>
      <xdr:colOff>666750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276225" y="3848100"/>
        <a:ext cx="5248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34</xdr:row>
      <xdr:rowOff>38100</xdr:rowOff>
    </xdr:from>
    <xdr:to>
      <xdr:col>4</xdr:col>
      <xdr:colOff>257175</xdr:colOff>
      <xdr:row>40</xdr:row>
      <xdr:rowOff>95250</xdr:rowOff>
    </xdr:to>
    <xdr:sp>
      <xdr:nvSpPr>
        <xdr:cNvPr id="2" name="Line 14"/>
        <xdr:cNvSpPr>
          <a:spLocks/>
        </xdr:cNvSpPr>
      </xdr:nvSpPr>
      <xdr:spPr>
        <a:xfrm flipH="1" flipV="1">
          <a:off x="3581400" y="55816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190500</xdr:colOff>
      <xdr:row>41</xdr:row>
      <xdr:rowOff>66675</xdr:rowOff>
    </xdr:from>
    <xdr:ext cx="228600" cy="228600"/>
    <xdr:sp>
      <xdr:nvSpPr>
        <xdr:cNvPr id="3" name="TextBox 15"/>
        <xdr:cNvSpPr txBox="1">
          <a:spLocks noChangeArrowheads="1"/>
        </xdr:cNvSpPr>
      </xdr:nvSpPr>
      <xdr:spPr>
        <a:xfrm>
          <a:off x="3524250" y="67437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11"/>
  </sheetPr>
  <dimension ref="A1:P94"/>
  <sheetViews>
    <sheetView tabSelected="1" workbookViewId="0" topLeftCell="A13">
      <selection activeCell="H33" sqref="H33"/>
    </sheetView>
  </sheetViews>
  <sheetFormatPr defaultColWidth="11.421875" defaultRowHeight="12.75"/>
  <cols>
    <col min="1" max="1" width="14.8515625" style="0" customWidth="1"/>
    <col min="2" max="2" width="12.57421875" style="0" bestFit="1" customWidth="1"/>
    <col min="3" max="3" width="10.00390625" style="0" customWidth="1"/>
    <col min="4" max="4" width="12.57421875" style="0" bestFit="1" customWidth="1"/>
    <col min="8" max="8" width="16.421875" style="0" customWidth="1"/>
    <col min="9" max="9" width="12.8515625" style="0" customWidth="1"/>
  </cols>
  <sheetData>
    <row r="1" spans="1:16" ht="12.75">
      <c r="A1" s="33" t="s">
        <v>0</v>
      </c>
      <c r="B1" s="35" t="s">
        <v>1</v>
      </c>
      <c r="C1" s="27"/>
      <c r="D1" s="27"/>
      <c r="E1" s="27"/>
      <c r="F1" s="27"/>
      <c r="G1" s="36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34"/>
      <c r="B2" s="37" t="s">
        <v>2</v>
      </c>
      <c r="C2" s="38"/>
      <c r="D2" s="38"/>
      <c r="E2" s="38"/>
      <c r="F2" s="38"/>
      <c r="G2" s="39"/>
      <c r="H2" s="25"/>
      <c r="I2" s="24" t="s">
        <v>41</v>
      </c>
      <c r="J2" s="20"/>
      <c r="K2" s="25"/>
      <c r="L2" s="25"/>
      <c r="M2" s="25"/>
      <c r="N2" s="25"/>
      <c r="O2" s="25"/>
      <c r="P2" s="25"/>
    </row>
    <row r="3" spans="1:16" ht="12.75">
      <c r="A3" s="40" t="s">
        <v>3</v>
      </c>
      <c r="B3" s="41"/>
      <c r="C3" s="41"/>
      <c r="D3" s="41"/>
      <c r="E3" s="41"/>
      <c r="F3" s="41"/>
      <c r="G3" s="42"/>
      <c r="H3" s="25"/>
      <c r="I3" s="24" t="s">
        <v>42</v>
      </c>
      <c r="J3" s="21"/>
      <c r="K3" s="25"/>
      <c r="L3" s="25"/>
      <c r="M3" s="25"/>
      <c r="N3" s="25"/>
      <c r="O3" s="25"/>
      <c r="P3" s="25"/>
    </row>
    <row r="4" spans="1:16" ht="12.75">
      <c r="A4" s="1" t="s">
        <v>4</v>
      </c>
      <c r="B4" s="2" t="s">
        <v>5</v>
      </c>
      <c r="C4" s="2"/>
      <c r="D4" s="2"/>
      <c r="E4" s="2"/>
      <c r="F4" s="2"/>
      <c r="G4" s="3"/>
      <c r="H4" s="25"/>
      <c r="I4" s="25"/>
      <c r="J4" s="25"/>
      <c r="K4" s="25"/>
      <c r="L4" s="25"/>
      <c r="M4" s="25"/>
      <c r="N4" s="25"/>
      <c r="O4" s="25"/>
      <c r="P4" s="25"/>
    </row>
    <row r="5" spans="1:16" ht="12.75">
      <c r="A5" s="4" t="s">
        <v>6</v>
      </c>
      <c r="B5" s="5" t="s">
        <v>7</v>
      </c>
      <c r="C5" s="5"/>
      <c r="D5" s="5"/>
      <c r="E5" s="6"/>
      <c r="F5" s="7" t="s">
        <v>8</v>
      </c>
      <c r="G5" s="8" t="s">
        <v>9</v>
      </c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9" t="s">
        <v>10</v>
      </c>
      <c r="B6" s="10"/>
      <c r="C6" s="11" t="s">
        <v>11</v>
      </c>
      <c r="D6" s="12" t="s">
        <v>12</v>
      </c>
      <c r="E6" s="13"/>
      <c r="F6" s="11" t="s">
        <v>13</v>
      </c>
      <c r="G6" s="14">
        <v>1</v>
      </c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29" t="s">
        <v>22</v>
      </c>
      <c r="B8" s="30"/>
      <c r="C8" s="30"/>
      <c r="D8" s="30"/>
      <c r="E8" s="31"/>
      <c r="F8" s="32" t="s">
        <v>23</v>
      </c>
      <c r="G8" s="32"/>
      <c r="H8" s="32" t="s">
        <v>24</v>
      </c>
      <c r="I8" s="32"/>
      <c r="J8" s="32"/>
      <c r="K8" s="25"/>
      <c r="L8" s="25"/>
      <c r="M8" s="25"/>
      <c r="N8" s="25"/>
      <c r="O8" s="25"/>
      <c r="P8" s="25"/>
    </row>
    <row r="9" spans="1:16" ht="12.75">
      <c r="A9" s="19" t="s">
        <v>20</v>
      </c>
      <c r="B9" s="16">
        <v>17</v>
      </c>
      <c r="C9" s="16">
        <v>24</v>
      </c>
      <c r="D9" s="16">
        <v>33</v>
      </c>
      <c r="E9" s="15"/>
      <c r="F9" s="32"/>
      <c r="G9" s="32"/>
      <c r="H9" s="32"/>
      <c r="I9" s="32"/>
      <c r="J9" s="32"/>
      <c r="K9" s="25"/>
      <c r="L9" s="25"/>
      <c r="M9" s="25"/>
      <c r="N9" s="25"/>
      <c r="O9" s="25"/>
      <c r="P9" s="25"/>
    </row>
    <row r="10" spans="1:16" ht="15.75" customHeight="1">
      <c r="A10" s="19" t="s">
        <v>21</v>
      </c>
      <c r="B10" s="16">
        <v>6</v>
      </c>
      <c r="C10" s="16">
        <v>81</v>
      </c>
      <c r="D10" s="16">
        <v>108</v>
      </c>
      <c r="E10" s="16"/>
      <c r="F10" s="16">
        <v>103</v>
      </c>
      <c r="G10" s="16">
        <v>54</v>
      </c>
      <c r="H10" s="19" t="s">
        <v>21</v>
      </c>
      <c r="I10" s="16" t="s">
        <v>29</v>
      </c>
      <c r="J10" s="15"/>
      <c r="K10" s="25"/>
      <c r="L10" s="25"/>
      <c r="M10" s="25"/>
      <c r="N10" s="25"/>
      <c r="O10" s="25"/>
      <c r="P10" s="25"/>
    </row>
    <row r="11" spans="1:16" ht="12.75">
      <c r="A11" s="20" t="s">
        <v>14</v>
      </c>
      <c r="B11" s="16">
        <v>24.724</v>
      </c>
      <c r="C11" s="16">
        <v>26.236</v>
      </c>
      <c r="D11" s="16">
        <v>25.784</v>
      </c>
      <c r="E11" s="16"/>
      <c r="F11" s="16">
        <v>13.25</v>
      </c>
      <c r="G11" s="16">
        <v>13.427</v>
      </c>
      <c r="H11" s="20" t="s">
        <v>14</v>
      </c>
      <c r="I11" s="17">
        <v>56.188</v>
      </c>
      <c r="J11" s="15"/>
      <c r="K11" s="25"/>
      <c r="L11" s="25"/>
      <c r="M11" s="25"/>
      <c r="N11" s="25"/>
      <c r="O11" s="25"/>
      <c r="P11" s="25"/>
    </row>
    <row r="12" spans="1:16" ht="12.75">
      <c r="A12" s="20" t="s">
        <v>15</v>
      </c>
      <c r="B12" s="16">
        <v>21.367</v>
      </c>
      <c r="C12" s="16">
        <v>22.629</v>
      </c>
      <c r="D12" s="16">
        <v>22.191</v>
      </c>
      <c r="E12" s="16"/>
      <c r="F12" s="16">
        <v>12.934</v>
      </c>
      <c r="G12" s="16">
        <v>12.963</v>
      </c>
      <c r="H12" s="20" t="s">
        <v>25</v>
      </c>
      <c r="I12" s="17">
        <v>16.65</v>
      </c>
      <c r="J12" s="15"/>
      <c r="K12" s="25"/>
      <c r="L12" s="25"/>
      <c r="M12" s="25"/>
      <c r="N12" s="25"/>
      <c r="O12" s="25"/>
      <c r="P12" s="25"/>
    </row>
    <row r="13" spans="1:16" ht="12.75">
      <c r="A13" s="20" t="s">
        <v>16</v>
      </c>
      <c r="B13" s="16">
        <v>10.753</v>
      </c>
      <c r="C13" s="16">
        <v>10.084</v>
      </c>
      <c r="D13" s="16">
        <v>10.531</v>
      </c>
      <c r="E13" s="16"/>
      <c r="F13" s="16">
        <v>11.319</v>
      </c>
      <c r="G13" s="16">
        <v>10.724</v>
      </c>
      <c r="H13" s="20" t="s">
        <v>16</v>
      </c>
      <c r="I13" s="17">
        <v>23.585</v>
      </c>
      <c r="J13" s="15"/>
      <c r="K13" s="25"/>
      <c r="L13" s="25"/>
      <c r="M13" s="25"/>
      <c r="N13" s="25"/>
      <c r="O13" s="25"/>
      <c r="P13" s="25"/>
    </row>
    <row r="14" spans="1:16" ht="12.75">
      <c r="A14" s="21" t="s">
        <v>18</v>
      </c>
      <c r="B14" s="16">
        <f aca="true" t="shared" si="0" ref="B14:D15">B11-B12</f>
        <v>3.3569999999999993</v>
      </c>
      <c r="C14" s="16">
        <f t="shared" si="0"/>
        <v>3.6069999999999993</v>
      </c>
      <c r="D14" s="16">
        <f t="shared" si="0"/>
        <v>3.593</v>
      </c>
      <c r="E14" s="16"/>
      <c r="F14" s="16">
        <f>F11-F12</f>
        <v>0.3160000000000007</v>
      </c>
      <c r="G14" s="16">
        <f>G11-G12</f>
        <v>0.4640000000000004</v>
      </c>
      <c r="H14" s="20" t="s">
        <v>15</v>
      </c>
      <c r="I14" s="17">
        <v>49.689</v>
      </c>
      <c r="J14" s="15"/>
      <c r="K14" s="25"/>
      <c r="L14" s="25"/>
      <c r="M14" s="25"/>
      <c r="N14" s="25"/>
      <c r="O14" s="25"/>
      <c r="P14" s="25"/>
    </row>
    <row r="15" spans="1:16" ht="12.75">
      <c r="A15" s="21" t="s">
        <v>17</v>
      </c>
      <c r="B15" s="16">
        <f t="shared" si="0"/>
        <v>10.614</v>
      </c>
      <c r="C15" s="16">
        <f t="shared" si="0"/>
        <v>12.545000000000002</v>
      </c>
      <c r="D15" s="16">
        <f t="shared" si="0"/>
        <v>11.659999999999998</v>
      </c>
      <c r="E15" s="16"/>
      <c r="F15" s="16">
        <f>F12-F13</f>
        <v>1.6149999999999984</v>
      </c>
      <c r="G15" s="16">
        <f>G12-G13</f>
        <v>2.238999999999999</v>
      </c>
      <c r="H15" s="20" t="s">
        <v>37</v>
      </c>
      <c r="I15" s="17">
        <v>1.15</v>
      </c>
      <c r="J15" s="15"/>
      <c r="K15" s="25"/>
      <c r="L15" s="25"/>
      <c r="M15" s="25"/>
      <c r="N15" s="25"/>
      <c r="O15" s="25"/>
      <c r="P15" s="25"/>
    </row>
    <row r="16" spans="1:16" ht="12.75">
      <c r="A16" s="21" t="s">
        <v>19</v>
      </c>
      <c r="B16" s="18">
        <f>((B14/B15)*100)</f>
        <v>31.628038439796484</v>
      </c>
      <c r="C16" s="18">
        <f>((C14/C15)*100)</f>
        <v>28.752491032283768</v>
      </c>
      <c r="D16" s="18">
        <f>((D14/D15)*100)</f>
        <v>30.814751286449404</v>
      </c>
      <c r="E16" s="18"/>
      <c r="F16" s="18">
        <f>((F14/F15)*100)</f>
        <v>19.566563467492323</v>
      </c>
      <c r="G16" s="18">
        <f>((G14/G15)*100)</f>
        <v>20.723537293434596</v>
      </c>
      <c r="H16" s="20" t="s">
        <v>36</v>
      </c>
      <c r="I16" s="17">
        <v>3.98</v>
      </c>
      <c r="J16" s="15"/>
      <c r="K16" s="25"/>
      <c r="L16" s="25"/>
      <c r="M16" s="25"/>
      <c r="N16" s="25"/>
      <c r="O16" s="25"/>
      <c r="P16" s="25"/>
    </row>
    <row r="17" spans="1:16" ht="12.75">
      <c r="A17" s="25"/>
      <c r="B17" s="25"/>
      <c r="C17" s="25"/>
      <c r="D17" s="25"/>
      <c r="E17" s="25"/>
      <c r="F17" s="25"/>
      <c r="G17" s="25"/>
      <c r="H17" s="21" t="s">
        <v>26</v>
      </c>
      <c r="I17" s="17">
        <f>((I15*I16^2)*PI())/4</f>
        <v>14.30717422760308</v>
      </c>
      <c r="J17" s="15"/>
      <c r="K17" s="25"/>
      <c r="L17" s="25"/>
      <c r="M17" s="25"/>
      <c r="N17" s="25"/>
      <c r="O17" s="25"/>
      <c r="P17" s="25"/>
    </row>
    <row r="18" spans="1:16" ht="12.75">
      <c r="A18" s="25"/>
      <c r="B18" s="25"/>
      <c r="C18" s="25"/>
      <c r="D18" s="25"/>
      <c r="E18" s="25"/>
      <c r="F18" s="25"/>
      <c r="G18" s="25"/>
      <c r="H18" s="21" t="s">
        <v>18</v>
      </c>
      <c r="I18" s="17">
        <f>I11-I14</f>
        <v>6.499000000000002</v>
      </c>
      <c r="J18" s="15"/>
      <c r="K18" s="25"/>
      <c r="L18" s="25"/>
      <c r="M18" s="25"/>
      <c r="N18" s="25"/>
      <c r="O18" s="25"/>
      <c r="P18" s="25"/>
    </row>
    <row r="19" spans="1:16" ht="12.75">
      <c r="A19" s="22" t="s">
        <v>30</v>
      </c>
      <c r="B19" s="23">
        <f>I26*LN(25)+I27</f>
        <v>30.332564632709527</v>
      </c>
      <c r="C19" s="22" t="s">
        <v>31</v>
      </c>
      <c r="D19" s="23">
        <f>(F16+G16)/2</f>
        <v>20.14505038046346</v>
      </c>
      <c r="E19" s="22" t="s">
        <v>32</v>
      </c>
      <c r="F19" s="26">
        <f>I21</f>
        <v>15.921599094403474</v>
      </c>
      <c r="G19" s="25"/>
      <c r="H19" s="21" t="s">
        <v>17</v>
      </c>
      <c r="I19" s="17">
        <f>I14-I13</f>
        <v>26.104</v>
      </c>
      <c r="J19" s="15"/>
      <c r="K19" s="25"/>
      <c r="L19" s="25"/>
      <c r="M19" s="25"/>
      <c r="N19" s="25"/>
      <c r="O19" s="25"/>
      <c r="P19" s="25"/>
    </row>
    <row r="20" spans="2:16" ht="12.75">
      <c r="B20" s="22" t="s">
        <v>33</v>
      </c>
      <c r="C20" s="23">
        <f>B19-D19</f>
        <v>10.187514252246068</v>
      </c>
      <c r="D20" s="22" t="s">
        <v>34</v>
      </c>
      <c r="E20" s="23">
        <f>D19-F19</f>
        <v>4.223451286059985</v>
      </c>
      <c r="F20" s="25"/>
      <c r="G20" s="25"/>
      <c r="H20" s="21" t="s">
        <v>27</v>
      </c>
      <c r="I20" s="17" t="s">
        <v>43</v>
      </c>
      <c r="J20" s="15"/>
      <c r="K20" s="25"/>
      <c r="L20" s="25"/>
      <c r="M20" s="25"/>
      <c r="N20" s="25"/>
      <c r="O20" s="25"/>
      <c r="P20" s="25"/>
    </row>
    <row r="21" spans="1:16" ht="12.75">
      <c r="A21" s="25"/>
      <c r="B21" s="27" t="s">
        <v>35</v>
      </c>
      <c r="C21" s="27"/>
      <c r="D21" s="25"/>
      <c r="E21" s="25"/>
      <c r="F21" s="25"/>
      <c r="G21" s="25"/>
      <c r="H21" s="21" t="s">
        <v>28</v>
      </c>
      <c r="I21" s="17">
        <f>((I18-(I12-I17))/I19)*100</f>
        <v>15.921599094403474</v>
      </c>
      <c r="J21" s="15"/>
      <c r="K21" s="25"/>
      <c r="L21" s="25"/>
      <c r="M21" s="25"/>
      <c r="N21" s="25"/>
      <c r="O21" s="25"/>
      <c r="P21" s="25"/>
    </row>
    <row r="22" spans="1:16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2.75">
      <c r="A25" s="25"/>
      <c r="B25" s="25"/>
      <c r="C25" s="25"/>
      <c r="D25" s="25"/>
      <c r="E25" s="25"/>
      <c r="F25" s="25"/>
      <c r="G25" s="25"/>
      <c r="H25" s="28" t="s">
        <v>40</v>
      </c>
      <c r="I25" s="28"/>
      <c r="J25" s="25"/>
      <c r="K25" s="25"/>
      <c r="L25" s="25"/>
      <c r="M25" s="25"/>
      <c r="N25" s="25"/>
      <c r="O25" s="25"/>
      <c r="P25" s="25"/>
    </row>
    <row r="26" spans="1:16" ht="12.75">
      <c r="A26" s="25"/>
      <c r="B26" s="25"/>
      <c r="C26" s="25"/>
      <c r="D26" s="25"/>
      <c r="E26" s="25"/>
      <c r="F26" s="25"/>
      <c r="G26" s="25"/>
      <c r="H26" s="20" t="s">
        <v>38</v>
      </c>
      <c r="I26" s="16">
        <v>-1.3242</v>
      </c>
      <c r="J26" s="25"/>
      <c r="K26" s="25"/>
      <c r="L26" s="25"/>
      <c r="M26" s="25"/>
      <c r="N26" s="25"/>
      <c r="O26" s="25"/>
      <c r="P26" s="25"/>
    </row>
    <row r="27" spans="1:16" ht="12.75">
      <c r="A27" s="25"/>
      <c r="B27" s="25"/>
      <c r="C27" s="25"/>
      <c r="D27" s="25"/>
      <c r="E27" s="25"/>
      <c r="F27" s="25"/>
      <c r="G27" s="25"/>
      <c r="H27" s="20" t="s">
        <v>39</v>
      </c>
      <c r="I27" s="16">
        <v>34.595</v>
      </c>
      <c r="J27" s="25"/>
      <c r="K27" s="25"/>
      <c r="L27" s="25"/>
      <c r="M27" s="25"/>
      <c r="N27" s="25"/>
      <c r="O27" s="25"/>
      <c r="P27" s="25"/>
    </row>
    <row r="28" spans="1:1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2.75">
      <c r="A93" s="25"/>
      <c r="B93" s="25"/>
      <c r="C93" s="25"/>
      <c r="D93" s="25"/>
      <c r="E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5" ht="12.75">
      <c r="A94" s="25"/>
      <c r="B94" s="25"/>
      <c r="C94" s="25"/>
      <c r="D94" s="25"/>
      <c r="E94" s="25"/>
    </row>
  </sheetData>
  <mergeCells count="9">
    <mergeCell ref="A1:A2"/>
    <mergeCell ref="B1:G1"/>
    <mergeCell ref="B2:G2"/>
    <mergeCell ref="A3:G3"/>
    <mergeCell ref="B21:C21"/>
    <mergeCell ref="H25:I25"/>
    <mergeCell ref="A8:E8"/>
    <mergeCell ref="F8:G9"/>
    <mergeCell ref="H8:J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ALARCON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PEREZ</dc:creator>
  <cp:keywords/>
  <dc:description/>
  <cp:lastModifiedBy>Alex Pérez</cp:lastModifiedBy>
  <dcterms:created xsi:type="dcterms:W3CDTF">2010-10-23T21:05:37Z</dcterms:created>
  <dcterms:modified xsi:type="dcterms:W3CDTF">2011-03-02T17:18:32Z</dcterms:modified>
  <cp:category/>
  <cp:version/>
  <cp:contentType/>
  <cp:contentStatus/>
</cp:coreProperties>
</file>